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70\"/>
    </mc:Choice>
  </mc:AlternateContent>
  <xr:revisionPtr revIDLastSave="0" documentId="13_ncr:1_{7EFB156E-CFF3-4261-8E0F-6103F47B64E4}" xr6:coauthVersionLast="47" xr6:coauthVersionMax="47" xr10:uidLastSave="{00000000-0000-0000-0000-000000000000}"/>
  <bookViews>
    <workbookView xWindow="0" yWindow="2064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553-02-01" sheetId="3" r:id="rId3"/>
    <sheet name="ОСР 553-09-01" sheetId="4" r:id="rId4"/>
    <sheet name="ОСР 553-12-01" sheetId="5" r:id="rId5"/>
    <sheet name="ОСР 553-02-01(1)" sheetId="6" r:id="rId6"/>
    <sheet name="ОСР 553-09-01(1)" sheetId="7" r:id="rId7"/>
    <sheet name="ОСР 553-12-01(1)" sheetId="8" r:id="rId8"/>
    <sheet name="ОСР 525-02-01" sheetId="9" r:id="rId9"/>
    <sheet name="ОСР 525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<sst xmlns="http://schemas.openxmlformats.org/spreadsheetml/2006/main" count="398" uniqueCount="155">
  <si>
    <t>СВОДКА ЗАТРАТ</t>
  </si>
  <si>
    <t>P_0370</t>
  </si>
  <si>
    <t>(идентификатор инвестиционного проекта)</t>
  </si>
  <si>
    <t>Реконструкция ВЛ-0,4кВ от ДНС 716/100 кВА с заменой КТП 10/0,4кВ 100кВА Шенталинский район Самарская область (100 кВА, 0,4 км, установка приборов учета 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</si>
  <si>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</si>
  <si>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</si>
  <si>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</si>
  <si>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</si>
  <si>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</si>
  <si>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</si>
  <si>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</si>
  <si>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</si>
  <si>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</si>
  <si>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</si>
  <si>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</si>
  <si>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</si>
  <si>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</si>
  <si>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</si>
  <si>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</si>
  <si>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</si>
  <si>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</si>
  <si>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</si>
  <si>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</si>
  <si>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</si>
  <si>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</si>
  <si>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</si>
  <si>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</si>
  <si>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</si>
  <si>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</si>
  <si>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</si>
  <si>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</si>
  <si>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</si>
  <si>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</si>
  <si>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</si>
  <si>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</si>
  <si>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</si>
  <si>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</si>
  <si>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</si>
  <si>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</si>
  <si>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</si>
  <si>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ОСР-553-02-01</t>
  </si>
  <si>
    <t>Реконструкция ВЛ одноцепная</t>
  </si>
  <si>
    <t>Монтаж (реконструкция) КТП (киоск)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</si>
  <si>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</si>
  <si>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</si>
  <si>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</si>
  <si>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</si>
  <si>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</si>
  <si>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</si>
  <si>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</si>
  <si>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</si>
  <si>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</si>
  <si>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</si>
  <si>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</si>
  <si>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</si>
  <si>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</si>
  <si>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</si>
  <si>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</si>
  <si>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</si>
  <si>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</si>
  <si>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</si>
  <si>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</si>
  <si>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</si>
  <si>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</si>
  <si>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ОС-553-09-01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</si>
  <si>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</si>
  <si>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</si>
  <si>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</si>
  <si>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</si>
  <si>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спецтехники:</t>
  </si>
  <si>
    <t>Командировочные расходы:</t>
  </si>
  <si>
    <t>ОСР-553-09-01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</si>
  <si>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</si>
  <si>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</si>
  <si>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</si>
  <si>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</si>
  <si>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</si>
  <si>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</si>
  <si>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ОСР-553-12-01</t>
  </si>
  <si>
    <t>Проектно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</si>
  <si>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</si>
  <si>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</si>
  <si>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</si>
  <si>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</si>
  <si>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</si>
  <si>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</si>
  <si>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</si>
  <si>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</si>
  <si>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</si>
  <si>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</si>
  <si>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</si>
  <si>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</si>
  <si>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</si>
  <si>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</si>
  <si>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</si>
  <si>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</si>
  <si>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553-02-01</t>
  </si>
  <si>
    <t>Наименование сметы</t>
  </si>
  <si>
    <t>"Реконструкция КТП СОК 355/100 кВА с заменой КТП" Красноярский район Самарская область</t>
  </si>
  <si>
    <t>Наименование локальных сметных расчетов (смет), затрат</t>
  </si>
  <si>
    <t>ЛС-553-01</t>
  </si>
  <si>
    <t>Итого</t>
  </si>
  <si>
    <t>ОБЪЕКТНЫЙ СМЕТНЫЙ РАСЧЕТ № ОСР 553-09-01</t>
  </si>
  <si>
    <t>ЛС-553-09-01</t>
  </si>
  <si>
    <t>ПНР ВЛ3-6 кВ</t>
  </si>
  <si>
    <t>ОБЪЕКТНЫЙ СМЕТНЫЙ РАСЧЕТ № ОСР 553-12-01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</si>
  <si>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</si>
  <si>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</si>
  <si>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Реконструкция КТП СОК 355/100 кВА с заменой КТП Красноярский район Самарская область</t>
  </si>
  <si>
    <t>ЛС-553-02</t>
  </si>
  <si>
    <t>ЛС-553-09-02</t>
  </si>
  <si>
    <t>ПНР Замена КТП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</si>
  <si>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</si>
  <si>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</si>
  <si>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</si>
  <si>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</si>
  <si>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</si>
  <si>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</si>
  <si>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</si>
  <si>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</si>
  <si>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</si>
  <si>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</si>
  <si>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</si>
  <si>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</si>
  <si>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553-02-01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</si>
  <si>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</si>
  <si>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</si>
  <si>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</si>
  <si>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</si>
  <si>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</si>
  <si>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"Реконструкия КТП СОК 355/100 кВА с заменой КТП" Красноярский район Самарская область</t>
  </si>
  <si>
    <t>ОСР 553-09-01</t>
  </si>
  <si>
    <t>ОСР 553-12-01</t>
  </si>
  <si>
    <t>шт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</si>
  <si>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</si>
  <si>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</si>
  <si>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</si>
  <si>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</si>
  <si>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</si>
  <si>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</si>
  <si>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</si>
  <si>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</si>
  <si>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</si>
  <si>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</si>
  <si>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</si>
  <si>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</si>
  <si>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</si>
  <si>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</si>
  <si>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t>
  </si>
  <si>
    <t>Комплектная однотрансформаторная подстанция мощностью 100кВА,напряжением 6/0,4кВ, исполнение В-В-В</t>
  </si>
  <si>
    <t>6/0,4</t>
  </si>
  <si>
    <t>Светильник ДКУ-50W IP65</t>
  </si>
  <si>
    <t>Провод самонесущий изолированный СИП-2 3х95+1х95-0,6/1</t>
  </si>
  <si>
    <t>ФСБЦ-21.2.01.01-0038</t>
  </si>
  <si>
    <t>Исх.№313 от 17.05.2024г. "ВЭМ" 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</si>
</sst>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20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  <font>
      <sz val="11"/>
      <name val="Arial"/>
      <charset val="134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9" fillId="0" borderId="0" xfId="0" applyFont="1"/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5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5" zoomScale="85" zoomScaleNormal="85" workbookViewId="0">
      <selection activeCell="C42" sqref="C42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.33203125" customWidth="1"/>
    <col min="5" max="5" width="12" customWidth="1"/>
    <col min="7" max="8" width="9" customWidth="1"/>
    <col min="9" max="9" width="22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4" t="s">
        <v>0</v>
      </c>
      <c r="B12" s="84"/>
      <c r="C12" s="84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5" t="s">
        <v>1</v>
      </c>
      <c r="B16" s="85"/>
      <c r="C16" s="85"/>
    </row>
    <row r="17" spans="1:9" ht="15.75" customHeight="1">
      <c r="A17" s="86" t="s">
        <v>2</v>
      </c>
      <c r="B17" s="86"/>
      <c r="C17" s="86"/>
    </row>
    <row r="18" spans="1:9" ht="15.75" customHeight="1">
      <c r="A18" s="24"/>
      <c r="B18" s="24"/>
      <c r="C18" s="24"/>
    </row>
    <row r="19" spans="1:9" ht="72" customHeight="1">
      <c r="A19" s="87" t="s">
        <v>3</v>
      </c>
      <c r="B19" s="87"/>
      <c r="C19" s="87"/>
    </row>
    <row r="20" spans="1:9" ht="15.75" customHeight="1">
      <c r="A20" s="86" t="s">
        <v>4</v>
      </c>
      <c r="B20" s="86"/>
      <c r="C20" s="86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8" t="s">
        <v>8</v>
      </c>
      <c r="B25" s="89"/>
      <c r="C25" s="90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80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80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80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1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1"/>
    </row>
    <row r="33" spans="1:9" ht="15.6">
      <c r="A33" s="88" t="s">
        <v>24</v>
      </c>
      <c r="B33" s="89"/>
      <c r="C33" s="90"/>
      <c r="D33" s="51"/>
      <c r="E33" s="70"/>
      <c r="F33" s="71"/>
      <c r="G33" s="60">
        <v>2024</v>
      </c>
      <c r="H33" s="61">
        <v>109.113503262205</v>
      </c>
      <c r="I33" s="81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2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ССР!D75+ССР!E75</f>
        <v>2883.7775009117099</v>
      </c>
      <c r="D35" s="57"/>
      <c r="E35" s="72"/>
      <c r="F35" s="57"/>
      <c r="G35" s="60">
        <v>2026</v>
      </c>
      <c r="H35" s="61">
        <v>105.262896868962</v>
      </c>
      <c r="I35" s="82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ССР!F75</f>
        <v>3772.2863130184301</v>
      </c>
      <c r="D36" s="57"/>
      <c r="E36" s="72"/>
      <c r="F36" s="57"/>
      <c r="G36" s="60">
        <v>2027</v>
      </c>
      <c r="H36" s="61">
        <v>104.420897989339</v>
      </c>
      <c r="I36" s="82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ССР!G75</f>
        <v>629.18133105433799</v>
      </c>
      <c r="D37" s="57"/>
      <c r="E37" s="72"/>
      <c r="F37" s="57"/>
      <c r="G37" s="60">
        <v>2028</v>
      </c>
      <c r="H37" s="61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7285.2451449844802</v>
      </c>
      <c r="D38" s="63"/>
      <c r="E38" s="67"/>
      <c r="F38" s="68"/>
      <c r="G38" s="60">
        <v>2029</v>
      </c>
      <c r="H38" s="61">
        <v>104.420897989339</v>
      </c>
      <c r="I38" s="82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1214.20752498448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5">
        <f>C38*I35</f>
        <v>8061.3749373563396</v>
      </c>
      <c r="D40" s="57"/>
      <c r="E40" s="67">
        <f>D40-C40</f>
        <v>-8061.3749373563396</v>
      </c>
      <c r="F40" s="68"/>
      <c r="G40" s="51"/>
      <c r="H40" s="51"/>
      <c r="I40" s="51"/>
    </row>
    <row r="41" spans="1:9" ht="15.6">
      <c r="A41" s="50"/>
      <c r="B41" s="53"/>
      <c r="C41" s="74"/>
      <c r="D41" s="57"/>
      <c r="E41" s="76"/>
      <c r="F41" s="57"/>
      <c r="G41" s="51"/>
      <c r="H41" s="51"/>
      <c r="I41" s="51"/>
    </row>
    <row r="42" spans="1:9" ht="15.6">
      <c r="A42" s="50"/>
      <c r="B42" s="53" t="s">
        <v>25</v>
      </c>
      <c r="C42" s="105">
        <f>C40+C32</f>
        <v>8061.3749373563396</v>
      </c>
      <c r="D42" s="57"/>
      <c r="E42" s="67">
        <f>D42-C42</f>
        <v>-8061.3749373563396</v>
      </c>
      <c r="F42" s="68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3"/>
      <c r="G43" s="51"/>
      <c r="H43" s="51"/>
      <c r="I43" s="51"/>
    </row>
    <row r="44" spans="1:9" ht="15.6">
      <c r="A44" s="78" t="s">
        <v>26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81</v>
      </c>
      <c r="D13" s="32">
        <v>0</v>
      </c>
      <c r="E13" s="32">
        <v>0</v>
      </c>
      <c r="F13" s="32">
        <v>0</v>
      </c>
      <c r="G13" s="32">
        <v>80.055000000000007</v>
      </c>
      <c r="H13" s="32">
        <v>80.055000000000007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80.055000000000007</v>
      </c>
      <c r="H14" s="32">
        <v>80.055000000000007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topLeftCell="A4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116</v>
      </c>
      <c r="B1" s="10" t="s">
        <v>117</v>
      </c>
      <c r="C1" s="10" t="s">
        <v>118</v>
      </c>
      <c r="D1" s="10" t="s">
        <v>119</v>
      </c>
      <c r="E1" s="10" t="s">
        <v>120</v>
      </c>
      <c r="F1" s="10" t="s">
        <v>121</v>
      </c>
      <c r="G1" s="10" t="s">
        <v>122</v>
      </c>
      <c r="H1" s="10" t="s">
        <v>123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5" t="s">
        <v>98</v>
      </c>
      <c r="B3" s="96"/>
      <c r="C3" s="11"/>
      <c r="D3" s="12">
        <v>157.63356082275001</v>
      </c>
      <c r="E3" s="13"/>
      <c r="F3" s="13"/>
      <c r="G3" s="13"/>
      <c r="H3" s="14"/>
    </row>
    <row r="4" spans="1:8">
      <c r="A4" s="101" t="s">
        <v>124</v>
      </c>
      <c r="B4" s="15" t="s">
        <v>125</v>
      </c>
      <c r="C4" s="11"/>
      <c r="D4" s="12">
        <v>141.26567661286001</v>
      </c>
      <c r="E4" s="13"/>
      <c r="F4" s="13"/>
      <c r="G4" s="13"/>
      <c r="H4" s="14"/>
    </row>
    <row r="5" spans="1:8">
      <c r="A5" s="101"/>
      <c r="B5" s="15" t="s">
        <v>126</v>
      </c>
      <c r="C5" s="10"/>
      <c r="D5" s="12">
        <v>8.7732619777736005</v>
      </c>
      <c r="E5" s="13"/>
      <c r="F5" s="13"/>
      <c r="G5" s="13"/>
      <c r="H5" s="16"/>
    </row>
    <row r="6" spans="1:8">
      <c r="A6" s="102"/>
      <c r="B6" s="15" t="s">
        <v>127</v>
      </c>
      <c r="C6" s="10"/>
      <c r="D6" s="12">
        <v>0</v>
      </c>
      <c r="E6" s="13"/>
      <c r="F6" s="13"/>
      <c r="G6" s="13"/>
      <c r="H6" s="16"/>
    </row>
    <row r="7" spans="1:8">
      <c r="A7" s="102"/>
      <c r="B7" s="15" t="s">
        <v>128</v>
      </c>
      <c r="C7" s="10"/>
      <c r="D7" s="12">
        <v>0</v>
      </c>
      <c r="E7" s="13"/>
      <c r="F7" s="13"/>
      <c r="G7" s="13"/>
      <c r="H7" s="16"/>
    </row>
    <row r="8" spans="1:8">
      <c r="A8" s="97" t="s">
        <v>41</v>
      </c>
      <c r="B8" s="98"/>
      <c r="C8" s="101" t="s">
        <v>41</v>
      </c>
      <c r="D8" s="17">
        <v>150.03893859063999</v>
      </c>
      <c r="E8" s="13">
        <v>0.4</v>
      </c>
      <c r="F8" s="13" t="s">
        <v>129</v>
      </c>
      <c r="G8" s="17">
        <v>375.09734647659002</v>
      </c>
      <c r="H8" s="16"/>
    </row>
    <row r="9" spans="1:8">
      <c r="A9" s="103">
        <v>1</v>
      </c>
      <c r="B9" s="15" t="s">
        <v>125</v>
      </c>
      <c r="C9" s="101"/>
      <c r="D9" s="17">
        <v>141.26567661286001</v>
      </c>
      <c r="E9" s="13"/>
      <c r="F9" s="13"/>
      <c r="G9" s="13"/>
      <c r="H9" s="102" t="s">
        <v>130</v>
      </c>
    </row>
    <row r="10" spans="1:8">
      <c r="A10" s="101"/>
      <c r="B10" s="15" t="s">
        <v>126</v>
      </c>
      <c r="C10" s="101"/>
      <c r="D10" s="17">
        <v>8.7732619777736005</v>
      </c>
      <c r="E10" s="13"/>
      <c r="F10" s="13"/>
      <c r="G10" s="13"/>
      <c r="H10" s="102"/>
    </row>
    <row r="11" spans="1:8">
      <c r="A11" s="101"/>
      <c r="B11" s="15" t="s">
        <v>127</v>
      </c>
      <c r="C11" s="101"/>
      <c r="D11" s="17">
        <v>0</v>
      </c>
      <c r="E11" s="13"/>
      <c r="F11" s="13"/>
      <c r="G11" s="13"/>
      <c r="H11" s="102"/>
    </row>
    <row r="12" spans="1:8">
      <c r="A12" s="101"/>
      <c r="B12" s="15" t="s">
        <v>128</v>
      </c>
      <c r="C12" s="101"/>
      <c r="D12" s="17">
        <v>0</v>
      </c>
      <c r="E12" s="13"/>
      <c r="F12" s="13"/>
      <c r="G12" s="13"/>
      <c r="H12" s="102"/>
    </row>
    <row r="13" spans="1:8">
      <c r="A13" s="101" t="s">
        <v>131</v>
      </c>
      <c r="B13" s="15" t="s">
        <v>125</v>
      </c>
      <c r="C13" s="10"/>
      <c r="D13" s="12">
        <v>141.26567661286001</v>
      </c>
      <c r="E13" s="13"/>
      <c r="F13" s="13"/>
      <c r="G13" s="13"/>
      <c r="H13" s="16"/>
    </row>
    <row r="14" spans="1:8">
      <c r="A14" s="101"/>
      <c r="B14" s="15" t="s">
        <v>126</v>
      </c>
      <c r="C14" s="10"/>
      <c r="D14" s="12">
        <v>8.7732619777736005</v>
      </c>
      <c r="E14" s="13"/>
      <c r="F14" s="13"/>
      <c r="G14" s="13"/>
      <c r="H14" s="16"/>
    </row>
    <row r="15" spans="1:8">
      <c r="A15" s="101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101"/>
      <c r="B16" s="15" t="s">
        <v>128</v>
      </c>
      <c r="C16" s="10"/>
      <c r="D16" s="12">
        <v>7.5946222321138999</v>
      </c>
      <c r="E16" s="13"/>
      <c r="F16" s="13"/>
      <c r="G16" s="13"/>
      <c r="H16" s="16"/>
    </row>
    <row r="17" spans="1:8">
      <c r="A17" s="97" t="s">
        <v>104</v>
      </c>
      <c r="B17" s="98"/>
      <c r="C17" s="101" t="s">
        <v>41</v>
      </c>
      <c r="D17" s="17">
        <v>7.5946222321138999</v>
      </c>
      <c r="E17" s="13">
        <v>0.4</v>
      </c>
      <c r="F17" s="13" t="s">
        <v>129</v>
      </c>
      <c r="G17" s="17">
        <v>18.986555580285</v>
      </c>
      <c r="H17" s="16"/>
    </row>
    <row r="18" spans="1:8">
      <c r="A18" s="103">
        <v>1</v>
      </c>
      <c r="B18" s="15" t="s">
        <v>125</v>
      </c>
      <c r="C18" s="101"/>
      <c r="D18" s="17">
        <v>0</v>
      </c>
      <c r="E18" s="13"/>
      <c r="F18" s="13"/>
      <c r="G18" s="13"/>
      <c r="H18" s="102" t="s">
        <v>130</v>
      </c>
    </row>
    <row r="19" spans="1:8">
      <c r="A19" s="101"/>
      <c r="B19" s="15" t="s">
        <v>126</v>
      </c>
      <c r="C19" s="101"/>
      <c r="D19" s="17">
        <v>0</v>
      </c>
      <c r="E19" s="13"/>
      <c r="F19" s="13"/>
      <c r="G19" s="13"/>
      <c r="H19" s="102"/>
    </row>
    <row r="20" spans="1:8">
      <c r="A20" s="101"/>
      <c r="B20" s="15" t="s">
        <v>127</v>
      </c>
      <c r="C20" s="101"/>
      <c r="D20" s="17">
        <v>0</v>
      </c>
      <c r="E20" s="13"/>
      <c r="F20" s="13"/>
      <c r="G20" s="13"/>
      <c r="H20" s="102"/>
    </row>
    <row r="21" spans="1:8">
      <c r="A21" s="101"/>
      <c r="B21" s="15" t="s">
        <v>128</v>
      </c>
      <c r="C21" s="101"/>
      <c r="D21" s="17">
        <v>7.5946222321138999</v>
      </c>
      <c r="E21" s="13"/>
      <c r="F21" s="13"/>
      <c r="G21" s="13"/>
      <c r="H21" s="102"/>
    </row>
    <row r="22" spans="1:8" ht="24.6">
      <c r="A22" s="99" t="s">
        <v>106</v>
      </c>
      <c r="B22" s="96"/>
      <c r="C22" s="10"/>
      <c r="D22" s="12">
        <v>302.63940257748999</v>
      </c>
      <c r="E22" s="13"/>
      <c r="F22" s="13"/>
      <c r="G22" s="13"/>
      <c r="H22" s="16"/>
    </row>
    <row r="23" spans="1:8">
      <c r="A23" s="101" t="s">
        <v>132</v>
      </c>
      <c r="B23" s="15" t="s">
        <v>125</v>
      </c>
      <c r="C23" s="10"/>
      <c r="D23" s="12">
        <v>0</v>
      </c>
      <c r="E23" s="13"/>
      <c r="F23" s="13"/>
      <c r="G23" s="13"/>
      <c r="H23" s="16"/>
    </row>
    <row r="24" spans="1:8">
      <c r="A24" s="101"/>
      <c r="B24" s="15" t="s">
        <v>126</v>
      </c>
      <c r="C24" s="10"/>
      <c r="D24" s="12">
        <v>0</v>
      </c>
      <c r="E24" s="13"/>
      <c r="F24" s="13"/>
      <c r="G24" s="13"/>
      <c r="H24" s="16"/>
    </row>
    <row r="25" spans="1:8">
      <c r="A25" s="101"/>
      <c r="B25" s="15" t="s">
        <v>127</v>
      </c>
      <c r="C25" s="10"/>
      <c r="D25" s="12">
        <v>0</v>
      </c>
      <c r="E25" s="13"/>
      <c r="F25" s="13"/>
      <c r="G25" s="13"/>
      <c r="H25" s="16"/>
    </row>
    <row r="26" spans="1:8">
      <c r="A26" s="101"/>
      <c r="B26" s="15" t="s">
        <v>128</v>
      </c>
      <c r="C26" s="10"/>
      <c r="D26" s="12">
        <v>302.63940257748999</v>
      </c>
      <c r="E26" s="13"/>
      <c r="F26" s="13"/>
      <c r="G26" s="13"/>
      <c r="H26" s="16"/>
    </row>
    <row r="27" spans="1:8">
      <c r="A27" s="97" t="s">
        <v>106</v>
      </c>
      <c r="B27" s="98"/>
      <c r="C27" s="101" t="s">
        <v>41</v>
      </c>
      <c r="D27" s="17">
        <v>11.014958732745001</v>
      </c>
      <c r="E27" s="13">
        <v>0.4</v>
      </c>
      <c r="F27" s="13" t="s">
        <v>129</v>
      </c>
      <c r="G27" s="17">
        <v>27.537396831860999</v>
      </c>
      <c r="H27" s="16"/>
    </row>
    <row r="28" spans="1:8">
      <c r="A28" s="103">
        <v>1</v>
      </c>
      <c r="B28" s="15" t="s">
        <v>125</v>
      </c>
      <c r="C28" s="101"/>
      <c r="D28" s="17">
        <v>0</v>
      </c>
      <c r="E28" s="13"/>
      <c r="F28" s="13"/>
      <c r="G28" s="13"/>
      <c r="H28" s="102" t="s">
        <v>130</v>
      </c>
    </row>
    <row r="29" spans="1:8">
      <c r="A29" s="101"/>
      <c r="B29" s="15" t="s">
        <v>126</v>
      </c>
      <c r="C29" s="101"/>
      <c r="D29" s="17">
        <v>0</v>
      </c>
      <c r="E29" s="13"/>
      <c r="F29" s="13"/>
      <c r="G29" s="13"/>
      <c r="H29" s="102"/>
    </row>
    <row r="30" spans="1:8">
      <c r="A30" s="101"/>
      <c r="B30" s="15" t="s">
        <v>127</v>
      </c>
      <c r="C30" s="101"/>
      <c r="D30" s="17">
        <v>0</v>
      </c>
      <c r="E30" s="13"/>
      <c r="F30" s="13"/>
      <c r="G30" s="13"/>
      <c r="H30" s="102"/>
    </row>
    <row r="31" spans="1:8">
      <c r="A31" s="101"/>
      <c r="B31" s="15" t="s">
        <v>128</v>
      </c>
      <c r="C31" s="101"/>
      <c r="D31" s="17">
        <v>11.014958732745001</v>
      </c>
      <c r="E31" s="13"/>
      <c r="F31" s="13"/>
      <c r="G31" s="13"/>
      <c r="H31" s="102"/>
    </row>
    <row r="32" spans="1:8">
      <c r="A32" s="97" t="s">
        <v>106</v>
      </c>
      <c r="B32" s="98"/>
      <c r="C32" s="101" t="s">
        <v>42</v>
      </c>
      <c r="D32" s="17">
        <v>291.62444384474998</v>
      </c>
      <c r="E32" s="13">
        <v>1</v>
      </c>
      <c r="F32" s="13" t="s">
        <v>133</v>
      </c>
      <c r="G32" s="17">
        <v>291.62444384474998</v>
      </c>
      <c r="H32" s="16"/>
    </row>
    <row r="33" spans="1:8">
      <c r="A33" s="103">
        <v>2</v>
      </c>
      <c r="B33" s="15" t="s">
        <v>125</v>
      </c>
      <c r="C33" s="101"/>
      <c r="D33" s="17">
        <v>0</v>
      </c>
      <c r="E33" s="13"/>
      <c r="F33" s="13"/>
      <c r="G33" s="13"/>
      <c r="H33" s="102" t="s">
        <v>130</v>
      </c>
    </row>
    <row r="34" spans="1:8">
      <c r="A34" s="101"/>
      <c r="B34" s="15" t="s">
        <v>126</v>
      </c>
      <c r="C34" s="101"/>
      <c r="D34" s="17">
        <v>0</v>
      </c>
      <c r="E34" s="13"/>
      <c r="F34" s="13"/>
      <c r="G34" s="13"/>
      <c r="H34" s="102"/>
    </row>
    <row r="35" spans="1:8">
      <c r="A35" s="101"/>
      <c r="B35" s="15" t="s">
        <v>127</v>
      </c>
      <c r="C35" s="101"/>
      <c r="D35" s="17">
        <v>0</v>
      </c>
      <c r="E35" s="13"/>
      <c r="F35" s="13"/>
      <c r="G35" s="13"/>
      <c r="H35" s="102"/>
    </row>
    <row r="36" spans="1:8">
      <c r="A36" s="101"/>
      <c r="B36" s="15" t="s">
        <v>128</v>
      </c>
      <c r="C36" s="101"/>
      <c r="D36" s="17">
        <v>291.62444384474998</v>
      </c>
      <c r="E36" s="13"/>
      <c r="F36" s="13"/>
      <c r="G36" s="13"/>
      <c r="H36" s="102"/>
    </row>
    <row r="37" spans="1:8" ht="24.6">
      <c r="A37" s="99" t="s">
        <v>108</v>
      </c>
      <c r="B37" s="96"/>
      <c r="C37" s="10"/>
      <c r="D37" s="12">
        <v>4429.3167579982</v>
      </c>
      <c r="E37" s="13"/>
      <c r="F37" s="13"/>
      <c r="G37" s="13"/>
      <c r="H37" s="16"/>
    </row>
    <row r="38" spans="1:8">
      <c r="A38" s="101" t="s">
        <v>124</v>
      </c>
      <c r="B38" s="15" t="s">
        <v>125</v>
      </c>
      <c r="C38" s="10"/>
      <c r="D38" s="12">
        <v>1373.4156667254999</v>
      </c>
      <c r="E38" s="13"/>
      <c r="F38" s="13"/>
      <c r="G38" s="13"/>
      <c r="H38" s="16"/>
    </row>
    <row r="39" spans="1:8">
      <c r="A39" s="101"/>
      <c r="B39" s="15" t="s">
        <v>126</v>
      </c>
      <c r="C39" s="10"/>
      <c r="D39" s="12">
        <v>3.8895111606770998</v>
      </c>
      <c r="E39" s="13"/>
      <c r="F39" s="13"/>
      <c r="G39" s="13"/>
      <c r="H39" s="16"/>
    </row>
    <row r="40" spans="1:8">
      <c r="A40" s="101"/>
      <c r="B40" s="15" t="s">
        <v>127</v>
      </c>
      <c r="C40" s="10"/>
      <c r="D40" s="12">
        <v>3052.011580112</v>
      </c>
      <c r="E40" s="13"/>
      <c r="F40" s="13"/>
      <c r="G40" s="13"/>
      <c r="H40" s="16"/>
    </row>
    <row r="41" spans="1:8">
      <c r="A41" s="101"/>
      <c r="B41" s="15" t="s">
        <v>128</v>
      </c>
      <c r="C41" s="10"/>
      <c r="D41" s="12">
        <v>0</v>
      </c>
      <c r="E41" s="13"/>
      <c r="F41" s="13"/>
      <c r="G41" s="13"/>
      <c r="H41" s="16"/>
    </row>
    <row r="42" spans="1:8">
      <c r="A42" s="97" t="s">
        <v>42</v>
      </c>
      <c r="B42" s="98"/>
      <c r="C42" s="101" t="s">
        <v>42</v>
      </c>
      <c r="D42" s="17">
        <v>4429.3167579982</v>
      </c>
      <c r="E42" s="13">
        <v>1</v>
      </c>
      <c r="F42" s="13" t="s">
        <v>133</v>
      </c>
      <c r="G42" s="17">
        <v>4429.3167579982</v>
      </c>
      <c r="H42" s="16"/>
    </row>
    <row r="43" spans="1:8">
      <c r="A43" s="103">
        <v>1</v>
      </c>
      <c r="B43" s="15" t="s">
        <v>125</v>
      </c>
      <c r="C43" s="101"/>
      <c r="D43" s="17">
        <v>1373.4156667254999</v>
      </c>
      <c r="E43" s="13"/>
      <c r="F43" s="13"/>
      <c r="G43" s="13"/>
      <c r="H43" s="102" t="s">
        <v>130</v>
      </c>
    </row>
    <row r="44" spans="1:8">
      <c r="A44" s="101"/>
      <c r="B44" s="15" t="s">
        <v>126</v>
      </c>
      <c r="C44" s="101"/>
      <c r="D44" s="17">
        <v>3.8895111606770998</v>
      </c>
      <c r="E44" s="13"/>
      <c r="F44" s="13"/>
      <c r="G44" s="13"/>
      <c r="H44" s="102"/>
    </row>
    <row r="45" spans="1:8">
      <c r="A45" s="101"/>
      <c r="B45" s="15" t="s">
        <v>127</v>
      </c>
      <c r="C45" s="101"/>
      <c r="D45" s="17">
        <v>3052.011580112</v>
      </c>
      <c r="E45" s="13"/>
      <c r="F45" s="13"/>
      <c r="G45" s="13"/>
      <c r="H45" s="102"/>
    </row>
    <row r="46" spans="1:8">
      <c r="A46" s="101"/>
      <c r="B46" s="15" t="s">
        <v>128</v>
      </c>
      <c r="C46" s="101"/>
      <c r="D46" s="17">
        <v>0</v>
      </c>
      <c r="E46" s="13"/>
      <c r="F46" s="13"/>
      <c r="G46" s="13"/>
      <c r="H46" s="102"/>
    </row>
    <row r="47" spans="1:8" ht="24.6">
      <c r="A47" s="99"/>
      <c r="B47" s="96"/>
      <c r="C47" s="10"/>
      <c r="D47" s="12">
        <v>766.70796145887005</v>
      </c>
      <c r="E47" s="13"/>
      <c r="F47" s="13"/>
      <c r="G47" s="13"/>
      <c r="H47" s="16"/>
    </row>
    <row r="48" spans="1:8">
      <c r="A48" s="101" t="s">
        <v>131</v>
      </c>
      <c r="B48" s="15" t="s">
        <v>125</v>
      </c>
      <c r="C48" s="10"/>
      <c r="D48" s="12">
        <v>0</v>
      </c>
      <c r="E48" s="13"/>
      <c r="F48" s="13"/>
      <c r="G48" s="13"/>
      <c r="H48" s="16"/>
    </row>
    <row r="49" spans="1:8">
      <c r="A49" s="101"/>
      <c r="B49" s="15" t="s">
        <v>126</v>
      </c>
      <c r="C49" s="10"/>
      <c r="D49" s="12">
        <v>0</v>
      </c>
      <c r="E49" s="13"/>
      <c r="F49" s="13"/>
      <c r="G49" s="13"/>
      <c r="H49" s="16"/>
    </row>
    <row r="50" spans="1:8">
      <c r="A50" s="101"/>
      <c r="B50" s="15" t="s">
        <v>127</v>
      </c>
      <c r="C50" s="10"/>
      <c r="D50" s="12">
        <v>0</v>
      </c>
      <c r="E50" s="13"/>
      <c r="F50" s="13"/>
      <c r="G50" s="13"/>
      <c r="H50" s="16"/>
    </row>
    <row r="51" spans="1:8">
      <c r="A51" s="101"/>
      <c r="B51" s="15" t="s">
        <v>128</v>
      </c>
      <c r="C51" s="10"/>
      <c r="D51" s="12">
        <v>69.477961458869004</v>
      </c>
      <c r="E51" s="13"/>
      <c r="F51" s="13"/>
      <c r="G51" s="13"/>
      <c r="H51" s="16"/>
    </row>
    <row r="52" spans="1:8">
      <c r="A52" s="97" t="s">
        <v>111</v>
      </c>
      <c r="B52" s="98"/>
      <c r="C52" s="101" t="s">
        <v>42</v>
      </c>
      <c r="D52" s="17">
        <v>69.477961458869004</v>
      </c>
      <c r="E52" s="13">
        <v>1</v>
      </c>
      <c r="F52" s="13" t="s">
        <v>133</v>
      </c>
      <c r="G52" s="17">
        <v>69.477961458869004</v>
      </c>
      <c r="H52" s="16"/>
    </row>
    <row r="53" spans="1:8">
      <c r="A53" s="103">
        <v>1</v>
      </c>
      <c r="B53" s="15" t="s">
        <v>125</v>
      </c>
      <c r="C53" s="101"/>
      <c r="D53" s="17">
        <v>0</v>
      </c>
      <c r="E53" s="13"/>
      <c r="F53" s="13"/>
      <c r="G53" s="13"/>
      <c r="H53" s="102" t="s">
        <v>130</v>
      </c>
    </row>
    <row r="54" spans="1:8">
      <c r="A54" s="101"/>
      <c r="B54" s="15" t="s">
        <v>126</v>
      </c>
      <c r="C54" s="101"/>
      <c r="D54" s="17">
        <v>0</v>
      </c>
      <c r="E54" s="13"/>
      <c r="F54" s="13"/>
      <c r="G54" s="13"/>
      <c r="H54" s="102"/>
    </row>
    <row r="55" spans="1:8">
      <c r="A55" s="101"/>
      <c r="B55" s="15" t="s">
        <v>127</v>
      </c>
      <c r="C55" s="101"/>
      <c r="D55" s="17">
        <v>0</v>
      </c>
      <c r="E55" s="13"/>
      <c r="F55" s="13"/>
      <c r="G55" s="13"/>
      <c r="H55" s="102"/>
    </row>
    <row r="56" spans="1:8">
      <c r="A56" s="101"/>
      <c r="B56" s="15" t="s">
        <v>128</v>
      </c>
      <c r="C56" s="101"/>
      <c r="D56" s="17">
        <v>69.477961458869004</v>
      </c>
      <c r="E56" s="13"/>
      <c r="F56" s="13"/>
      <c r="G56" s="13"/>
      <c r="H56" s="102"/>
    </row>
    <row r="57" spans="1:8">
      <c r="A57" s="101" t="s">
        <v>134</v>
      </c>
      <c r="B57" s="15" t="s">
        <v>125</v>
      </c>
      <c r="C57" s="10"/>
      <c r="D57" s="12">
        <v>641.25</v>
      </c>
      <c r="E57" s="13"/>
      <c r="F57" s="13"/>
      <c r="G57" s="13"/>
      <c r="H57" s="16"/>
    </row>
    <row r="58" spans="1:8">
      <c r="A58" s="101"/>
      <c r="B58" s="15" t="s">
        <v>126</v>
      </c>
      <c r="C58" s="10"/>
      <c r="D58" s="12">
        <v>55.98</v>
      </c>
      <c r="E58" s="13"/>
      <c r="F58" s="13"/>
      <c r="G58" s="13"/>
      <c r="H58" s="16"/>
    </row>
    <row r="59" spans="1:8">
      <c r="A59" s="101"/>
      <c r="B59" s="15" t="s">
        <v>127</v>
      </c>
      <c r="C59" s="10"/>
      <c r="D59" s="12">
        <v>0</v>
      </c>
      <c r="E59" s="13"/>
      <c r="F59" s="13"/>
      <c r="G59" s="13"/>
      <c r="H59" s="16"/>
    </row>
    <row r="60" spans="1:8">
      <c r="A60" s="101"/>
      <c r="B60" s="15" t="s">
        <v>128</v>
      </c>
      <c r="C60" s="10"/>
      <c r="D60" s="12">
        <v>69.477961458869004</v>
      </c>
      <c r="E60" s="13"/>
      <c r="F60" s="13"/>
      <c r="G60" s="13"/>
      <c r="H60" s="16"/>
    </row>
    <row r="61" spans="1:8">
      <c r="A61" s="97" t="s">
        <v>114</v>
      </c>
      <c r="B61" s="98"/>
      <c r="C61" s="101" t="s">
        <v>135</v>
      </c>
      <c r="D61" s="17">
        <v>697.23</v>
      </c>
      <c r="E61" s="13">
        <v>9</v>
      </c>
      <c r="F61" s="13" t="s">
        <v>133</v>
      </c>
      <c r="G61" s="17">
        <v>77.47</v>
      </c>
      <c r="H61" s="16"/>
    </row>
    <row r="62" spans="1:8">
      <c r="A62" s="103">
        <v>1</v>
      </c>
      <c r="B62" s="15" t="s">
        <v>125</v>
      </c>
      <c r="C62" s="101"/>
      <c r="D62" s="17">
        <v>641.25</v>
      </c>
      <c r="E62" s="13"/>
      <c r="F62" s="13"/>
      <c r="G62" s="13"/>
      <c r="H62" s="102" t="s">
        <v>44</v>
      </c>
    </row>
    <row r="63" spans="1:8">
      <c r="A63" s="101"/>
      <c r="B63" s="15" t="s">
        <v>126</v>
      </c>
      <c r="C63" s="101"/>
      <c r="D63" s="17">
        <v>55.98</v>
      </c>
      <c r="E63" s="13"/>
      <c r="F63" s="13"/>
      <c r="G63" s="13"/>
      <c r="H63" s="102"/>
    </row>
    <row r="64" spans="1:8">
      <c r="A64" s="101"/>
      <c r="B64" s="15" t="s">
        <v>127</v>
      </c>
      <c r="C64" s="101"/>
      <c r="D64" s="17">
        <v>0</v>
      </c>
      <c r="E64" s="13"/>
      <c r="F64" s="13"/>
      <c r="G64" s="13"/>
      <c r="H64" s="102"/>
    </row>
    <row r="65" spans="1:8">
      <c r="A65" s="101"/>
      <c r="B65" s="15" t="s">
        <v>128</v>
      </c>
      <c r="C65" s="101"/>
      <c r="D65" s="17">
        <v>0</v>
      </c>
      <c r="E65" s="13"/>
      <c r="F65" s="13"/>
      <c r="G65" s="13"/>
      <c r="H65" s="102"/>
    </row>
    <row r="66" spans="1:8" ht="24.6">
      <c r="A66" s="99" t="s">
        <v>81</v>
      </c>
      <c r="B66" s="96"/>
      <c r="C66" s="10"/>
      <c r="D66" s="12">
        <v>80.055000000000007</v>
      </c>
      <c r="E66" s="13"/>
      <c r="F66" s="13"/>
      <c r="G66" s="13"/>
      <c r="H66" s="16"/>
    </row>
    <row r="67" spans="1:8">
      <c r="A67" s="101" t="s">
        <v>136</v>
      </c>
      <c r="B67" s="15" t="s">
        <v>125</v>
      </c>
      <c r="C67" s="10"/>
      <c r="D67" s="12">
        <v>0</v>
      </c>
      <c r="E67" s="13"/>
      <c r="F67" s="13"/>
      <c r="G67" s="13"/>
      <c r="H67" s="16"/>
    </row>
    <row r="68" spans="1:8">
      <c r="A68" s="101"/>
      <c r="B68" s="15" t="s">
        <v>126</v>
      </c>
      <c r="C68" s="10"/>
      <c r="D68" s="12">
        <v>0</v>
      </c>
      <c r="E68" s="13"/>
      <c r="F68" s="13"/>
      <c r="G68" s="13"/>
      <c r="H68" s="16"/>
    </row>
    <row r="69" spans="1:8">
      <c r="A69" s="101"/>
      <c r="B69" s="15" t="s">
        <v>127</v>
      </c>
      <c r="C69" s="10"/>
      <c r="D69" s="12">
        <v>0</v>
      </c>
      <c r="E69" s="13"/>
      <c r="F69" s="13"/>
      <c r="G69" s="13"/>
      <c r="H69" s="16"/>
    </row>
    <row r="70" spans="1:8">
      <c r="A70" s="101"/>
      <c r="B70" s="15" t="s">
        <v>128</v>
      </c>
      <c r="C70" s="10"/>
      <c r="D70" s="12">
        <v>80.055000000000007</v>
      </c>
      <c r="E70" s="13"/>
      <c r="F70" s="13"/>
      <c r="G70" s="13"/>
      <c r="H70" s="16"/>
    </row>
    <row r="71" spans="1:8">
      <c r="A71" s="97" t="s">
        <v>81</v>
      </c>
      <c r="B71" s="98"/>
      <c r="C71" s="101" t="s">
        <v>135</v>
      </c>
      <c r="D71" s="17">
        <v>80.055000000000007</v>
      </c>
      <c r="E71" s="13">
        <v>9</v>
      </c>
      <c r="F71" s="13" t="s">
        <v>133</v>
      </c>
      <c r="G71" s="17">
        <v>8.8949999999999996</v>
      </c>
      <c r="H71" s="16"/>
    </row>
    <row r="72" spans="1:8">
      <c r="A72" s="103">
        <v>1</v>
      </c>
      <c r="B72" s="15" t="s">
        <v>125</v>
      </c>
      <c r="C72" s="101"/>
      <c r="D72" s="17">
        <v>0</v>
      </c>
      <c r="E72" s="13"/>
      <c r="F72" s="13"/>
      <c r="G72" s="13"/>
      <c r="H72" s="102" t="s">
        <v>44</v>
      </c>
    </row>
    <row r="73" spans="1:8">
      <c r="A73" s="101"/>
      <c r="B73" s="15" t="s">
        <v>126</v>
      </c>
      <c r="C73" s="101"/>
      <c r="D73" s="17">
        <v>0</v>
      </c>
      <c r="E73" s="13"/>
      <c r="F73" s="13"/>
      <c r="G73" s="13"/>
      <c r="H73" s="102"/>
    </row>
    <row r="74" spans="1:8">
      <c r="A74" s="101"/>
      <c r="B74" s="15" t="s">
        <v>127</v>
      </c>
      <c r="C74" s="101"/>
      <c r="D74" s="17">
        <v>0</v>
      </c>
      <c r="E74" s="13"/>
      <c r="F74" s="13"/>
      <c r="G74" s="13"/>
      <c r="H74" s="102"/>
    </row>
    <row r="75" spans="1:8">
      <c r="A75" s="101"/>
      <c r="B75" s="15" t="s">
        <v>128</v>
      </c>
      <c r="C75" s="101"/>
      <c r="D75" s="17">
        <v>80.055000000000007</v>
      </c>
      <c r="E75" s="13"/>
      <c r="F75" s="13"/>
      <c r="G75" s="13"/>
      <c r="H75" s="102"/>
    </row>
    <row r="76" spans="1:8">
      <c r="A76" s="18"/>
      <c r="C76" s="18"/>
      <c r="D76" s="7"/>
      <c r="E76" s="7"/>
      <c r="F76" s="7"/>
      <c r="G76" s="7"/>
      <c r="H76" s="19"/>
    </row>
    <row r="78" spans="1:8">
      <c r="A78" s="100" t="s">
        <v>137</v>
      </c>
      <c r="B78" s="100"/>
      <c r="C78" s="100"/>
      <c r="D78" s="100"/>
      <c r="E78" s="100"/>
      <c r="F78" s="100"/>
      <c r="G78" s="100"/>
      <c r="H78" s="100"/>
    </row>
    <row r="79" spans="1:8">
      <c r="A79" s="100" t="s">
        <v>138</v>
      </c>
      <c r="B79" s="100"/>
      <c r="C79" s="100"/>
      <c r="D79" s="100"/>
      <c r="E79" s="100"/>
      <c r="F79" s="100"/>
      <c r="G79" s="100"/>
      <c r="H79" s="100"/>
    </row>
  </sheetData>
  <mergeCells count="46">
    <mergeCell ref="C52:C56"/>
    <mergeCell ref="C61:C65"/>
    <mergeCell ref="C71:C75"/>
    <mergeCell ref="H9:H12"/>
    <mergeCell ref="H18:H21"/>
    <mergeCell ref="H28:H31"/>
    <mergeCell ref="H33:H36"/>
    <mergeCell ref="H43:H46"/>
    <mergeCell ref="H53:H56"/>
    <mergeCell ref="H62:H65"/>
    <mergeCell ref="H72:H75"/>
    <mergeCell ref="C8:C12"/>
    <mergeCell ref="C17:C21"/>
    <mergeCell ref="C27:C31"/>
    <mergeCell ref="C32:C36"/>
    <mergeCell ref="C42:C46"/>
    <mergeCell ref="A53:A56"/>
    <mergeCell ref="A57:A60"/>
    <mergeCell ref="A62:A65"/>
    <mergeCell ref="A67:A70"/>
    <mergeCell ref="A72:A75"/>
    <mergeCell ref="A28:A31"/>
    <mergeCell ref="A33:A36"/>
    <mergeCell ref="A38:A41"/>
    <mergeCell ref="A43:A46"/>
    <mergeCell ref="A48:A51"/>
    <mergeCell ref="A61:B61"/>
    <mergeCell ref="A66:B66"/>
    <mergeCell ref="A71:B71"/>
    <mergeCell ref="A78:H78"/>
    <mergeCell ref="A79:H79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  <mergeCell ref="A4:A7"/>
    <mergeCell ref="A9:A12"/>
    <mergeCell ref="A13:A16"/>
    <mergeCell ref="A18:A21"/>
    <mergeCell ref="A23:A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4" t="s">
        <v>139</v>
      </c>
      <c r="B1" s="104"/>
      <c r="C1" s="104"/>
      <c r="D1" s="104"/>
      <c r="E1" s="104"/>
      <c r="F1" s="104"/>
      <c r="G1" s="104"/>
      <c r="H1" s="104"/>
    </row>
    <row r="3" spans="1:8" ht="44.25" customHeight="1">
      <c r="A3" s="2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 t="s">
        <v>146</v>
      </c>
      <c r="H3" s="2" t="s">
        <v>147</v>
      </c>
    </row>
    <row r="4" spans="1:8" ht="39" customHeight="1">
      <c r="A4" s="3" t="s">
        <v>152</v>
      </c>
      <c r="B4" s="4" t="s">
        <v>129</v>
      </c>
      <c r="C4" s="5">
        <v>0.4</v>
      </c>
      <c r="D4" s="5">
        <v>222.07854046447</v>
      </c>
      <c r="E4" s="4">
        <v>0.4</v>
      </c>
      <c r="F4" s="3" t="s">
        <v>152</v>
      </c>
      <c r="G4" s="5">
        <v>8.8831416185788008</v>
      </c>
      <c r="H4" s="6" t="s">
        <v>153</v>
      </c>
    </row>
    <row r="5" spans="1:8" ht="39" hidden="1" customHeight="1">
      <c r="A5" s="3" t="s">
        <v>148</v>
      </c>
      <c r="B5" s="4" t="s">
        <v>133</v>
      </c>
      <c r="C5" s="5">
        <v>0.90909090909090995</v>
      </c>
      <c r="D5" s="5">
        <v>50.013676575223002</v>
      </c>
      <c r="E5" s="4">
        <v>6</v>
      </c>
      <c r="F5" s="3" t="s">
        <v>148</v>
      </c>
      <c r="G5" s="5">
        <v>45.466978704748001</v>
      </c>
      <c r="H5" s="6"/>
    </row>
    <row r="6" spans="1:8" ht="58.5" customHeight="1">
      <c r="A6" s="3" t="s">
        <v>149</v>
      </c>
      <c r="B6" s="4" t="s">
        <v>133</v>
      </c>
      <c r="C6" s="5">
        <v>1</v>
      </c>
      <c r="D6" s="5">
        <v>3052.010419532</v>
      </c>
      <c r="E6" s="4" t="s">
        <v>150</v>
      </c>
      <c r="F6" s="3" t="s">
        <v>149</v>
      </c>
      <c r="G6" s="5">
        <v>3052.010419532</v>
      </c>
      <c r="H6" s="83" t="s">
        <v>154</v>
      </c>
    </row>
    <row r="7" spans="1:8" ht="39" hidden="1" customHeight="1">
      <c r="A7" s="3" t="s">
        <v>151</v>
      </c>
      <c r="B7" s="4" t="s">
        <v>133</v>
      </c>
      <c r="C7" s="5">
        <v>40.5</v>
      </c>
      <c r="D7" s="5">
        <v>4.8225376529421</v>
      </c>
      <c r="E7" s="4"/>
      <c r="F7" s="4"/>
      <c r="G7" s="5">
        <v>195.31277494416</v>
      </c>
      <c r="H7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70" zoomScaleNormal="70" workbookViewId="0">
      <selection activeCell="B18" sqref="B18:B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7" t="s">
        <v>3</v>
      </c>
      <c r="B13" s="87"/>
      <c r="C13" s="87"/>
      <c r="D13" s="87"/>
      <c r="E13" s="87"/>
      <c r="F13" s="87"/>
      <c r="G13" s="87"/>
      <c r="H13" s="87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4" t="s">
        <v>5</v>
      </c>
      <c r="B18" s="94" t="s">
        <v>29</v>
      </c>
      <c r="C18" s="94" t="s">
        <v>30</v>
      </c>
      <c r="D18" s="91" t="s">
        <v>31</v>
      </c>
      <c r="E18" s="92"/>
      <c r="F18" s="92"/>
      <c r="G18" s="92"/>
      <c r="H18" s="93"/>
    </row>
    <row r="19" spans="1:8" ht="94.5" customHeight="1">
      <c r="A19" s="94"/>
      <c r="B19" s="94"/>
      <c r="C19" s="94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141.26567661286001</v>
      </c>
      <c r="E25" s="41">
        <v>8.7732619777736005</v>
      </c>
      <c r="F25" s="41">
        <v>0</v>
      </c>
      <c r="G25" s="41">
        <v>0</v>
      </c>
      <c r="H25" s="41">
        <v>150.03893859063999</v>
      </c>
    </row>
    <row r="26" spans="1:8">
      <c r="A26" s="2">
        <v>2</v>
      </c>
      <c r="B26" s="2" t="s">
        <v>40</v>
      </c>
      <c r="C26" s="42" t="s">
        <v>42</v>
      </c>
      <c r="D26" s="41">
        <v>1373.4156667254999</v>
      </c>
      <c r="E26" s="41">
        <v>3.8895111606770998</v>
      </c>
      <c r="F26" s="41">
        <v>3052.011580112</v>
      </c>
      <c r="G26" s="41">
        <v>0</v>
      </c>
      <c r="H26" s="41">
        <v>4429.3167579982</v>
      </c>
    </row>
    <row r="27" spans="1:8" ht="31.2">
      <c r="A27" s="2">
        <v>3</v>
      </c>
      <c r="B27" s="2" t="s">
        <v>43</v>
      </c>
      <c r="C27" s="42" t="s">
        <v>44</v>
      </c>
      <c r="D27" s="41">
        <v>641.25</v>
      </c>
      <c r="E27" s="41">
        <v>55.98</v>
      </c>
      <c r="F27" s="41">
        <v>0</v>
      </c>
      <c r="G27" s="41">
        <v>0</v>
      </c>
      <c r="H27" s="41">
        <v>697.23</v>
      </c>
    </row>
    <row r="28" spans="1:8">
      <c r="A28" s="2"/>
      <c r="B28" s="33"/>
      <c r="C28" s="33" t="s">
        <v>45</v>
      </c>
      <c r="D28" s="41">
        <v>2155.9313433384</v>
      </c>
      <c r="E28" s="41">
        <v>68.642773138451005</v>
      </c>
      <c r="F28" s="41">
        <v>3052.011580112</v>
      </c>
      <c r="G28" s="41">
        <v>0</v>
      </c>
      <c r="H28" s="41">
        <v>5276.5856965887997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56</v>
      </c>
      <c r="D44" s="41">
        <v>2155.9313433384</v>
      </c>
      <c r="E44" s="41">
        <v>68.642773138451005</v>
      </c>
      <c r="F44" s="41">
        <v>3052.011580112</v>
      </c>
      <c r="G44" s="41">
        <v>0</v>
      </c>
      <c r="H44" s="41">
        <v>5276.5856965887997</v>
      </c>
    </row>
    <row r="45" spans="1:8">
      <c r="A45" s="2"/>
      <c r="B45" s="33"/>
      <c r="C45" s="44" t="s">
        <v>57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58</v>
      </c>
      <c r="C46" s="42" t="s">
        <v>59</v>
      </c>
      <c r="D46" s="41">
        <v>31.545289682675001</v>
      </c>
      <c r="E46" s="41">
        <v>0.25680017003414002</v>
      </c>
      <c r="F46" s="41">
        <v>0</v>
      </c>
      <c r="G46" s="41">
        <v>0</v>
      </c>
      <c r="H46" s="41">
        <v>31.802089852708999</v>
      </c>
    </row>
    <row r="47" spans="1:8" ht="31.2">
      <c r="A47" s="2">
        <v>5</v>
      </c>
      <c r="B47" s="2" t="s">
        <v>58</v>
      </c>
      <c r="C47" s="42" t="s">
        <v>60</v>
      </c>
      <c r="D47" s="41">
        <v>16.03125</v>
      </c>
      <c r="E47" s="41">
        <v>1.3995</v>
      </c>
      <c r="F47" s="41">
        <v>0</v>
      </c>
      <c r="G47" s="41">
        <v>0</v>
      </c>
      <c r="H47" s="41">
        <v>17.43075</v>
      </c>
    </row>
    <row r="48" spans="1:8">
      <c r="A48" s="2"/>
      <c r="B48" s="33"/>
      <c r="C48" s="33" t="s">
        <v>61</v>
      </c>
      <c r="D48" s="41">
        <v>47.576539682674998</v>
      </c>
      <c r="E48" s="41">
        <v>1.6563001700341</v>
      </c>
      <c r="F48" s="41">
        <v>0</v>
      </c>
      <c r="G48" s="41">
        <v>0</v>
      </c>
      <c r="H48" s="41">
        <v>49.232839852708999</v>
      </c>
    </row>
    <row r="49" spans="1:8">
      <c r="A49" s="2"/>
      <c r="B49" s="33"/>
      <c r="C49" s="33" t="s">
        <v>62</v>
      </c>
      <c r="D49" s="41">
        <v>2203.507883021</v>
      </c>
      <c r="E49" s="41">
        <v>70.299073308485006</v>
      </c>
      <c r="F49" s="41">
        <v>3052.011580112</v>
      </c>
      <c r="G49" s="41">
        <v>0</v>
      </c>
      <c r="H49" s="41">
        <v>5325.8185364415003</v>
      </c>
    </row>
    <row r="50" spans="1:8">
      <c r="A50" s="2"/>
      <c r="B50" s="33"/>
      <c r="C50" s="33" t="s">
        <v>63</v>
      </c>
      <c r="D50" s="41"/>
      <c r="E50" s="41"/>
      <c r="F50" s="41"/>
      <c r="G50" s="41"/>
      <c r="H50" s="41"/>
    </row>
    <row r="51" spans="1:8">
      <c r="A51" s="2">
        <v>6</v>
      </c>
      <c r="B51" s="2" t="s">
        <v>64</v>
      </c>
      <c r="C51" s="48" t="s">
        <v>41</v>
      </c>
      <c r="D51" s="41">
        <v>0</v>
      </c>
      <c r="E51" s="41">
        <v>0</v>
      </c>
      <c r="F51" s="41">
        <v>0</v>
      </c>
      <c r="G51" s="41">
        <v>7.5946222321138999</v>
      </c>
      <c r="H51" s="41">
        <v>7.5946222321138999</v>
      </c>
    </row>
    <row r="52" spans="1:8" ht="31.2">
      <c r="A52" s="2">
        <v>7</v>
      </c>
      <c r="B52" s="2" t="s">
        <v>65</v>
      </c>
      <c r="C52" s="48" t="s">
        <v>66</v>
      </c>
      <c r="D52" s="41">
        <v>57.511555746851002</v>
      </c>
      <c r="E52" s="41">
        <v>1.8348058133514999</v>
      </c>
      <c r="F52" s="41">
        <v>0</v>
      </c>
      <c r="G52" s="41">
        <v>0</v>
      </c>
      <c r="H52" s="41">
        <v>59.346361560201998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35.223852011403999</v>
      </c>
      <c r="H53" s="41">
        <v>35.223852011403999</v>
      </c>
    </row>
    <row r="54" spans="1:8">
      <c r="A54" s="2">
        <v>9</v>
      </c>
      <c r="B54" s="2"/>
      <c r="C54" s="48" t="s">
        <v>69</v>
      </c>
      <c r="D54" s="41">
        <v>0</v>
      </c>
      <c r="E54" s="41">
        <v>0</v>
      </c>
      <c r="F54" s="41">
        <v>0</v>
      </c>
      <c r="G54" s="41">
        <v>5.6546192313950003</v>
      </c>
      <c r="H54" s="41">
        <v>5.6546192313950003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9.2304601371788007</v>
      </c>
      <c r="H55" s="41">
        <v>9.2304601371788007</v>
      </c>
    </row>
    <row r="56" spans="1:8">
      <c r="A56" s="2">
        <v>11</v>
      </c>
      <c r="B56" s="2" t="s">
        <v>71</v>
      </c>
      <c r="C56" s="48" t="s">
        <v>42</v>
      </c>
      <c r="D56" s="41">
        <v>0</v>
      </c>
      <c r="E56" s="41">
        <v>0</v>
      </c>
      <c r="F56" s="41">
        <v>0</v>
      </c>
      <c r="G56" s="41">
        <v>69.477961458869004</v>
      </c>
      <c r="H56" s="41">
        <v>69.477961458869004</v>
      </c>
    </row>
    <row r="57" spans="1:8">
      <c r="A57" s="2"/>
      <c r="B57" s="33"/>
      <c r="C57" s="33" t="s">
        <v>72</v>
      </c>
      <c r="D57" s="41">
        <v>57.511555746851002</v>
      </c>
      <c r="E57" s="41">
        <v>1.8348058133514999</v>
      </c>
      <c r="F57" s="41">
        <v>0</v>
      </c>
      <c r="G57" s="41">
        <v>127.18151507096</v>
      </c>
      <c r="H57" s="41">
        <v>186.52787663116001</v>
      </c>
    </row>
    <row r="58" spans="1:8">
      <c r="A58" s="2"/>
      <c r="B58" s="33"/>
      <c r="C58" s="33" t="s">
        <v>73</v>
      </c>
      <c r="D58" s="41">
        <v>2261.0194387678998</v>
      </c>
      <c r="E58" s="41">
        <v>72.133879121836003</v>
      </c>
      <c r="F58" s="41">
        <v>3052.011580112</v>
      </c>
      <c r="G58" s="41">
        <v>127.18151507096</v>
      </c>
      <c r="H58" s="41">
        <v>5512.3464130726998</v>
      </c>
    </row>
    <row r="59" spans="1:8" ht="31.5" customHeight="1">
      <c r="A59" s="2"/>
      <c r="B59" s="33"/>
      <c r="C59" s="33" t="s">
        <v>74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75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76</v>
      </c>
      <c r="D62" s="41">
        <v>2261.0194387678998</v>
      </c>
      <c r="E62" s="41">
        <v>72.133879121836003</v>
      </c>
      <c r="F62" s="41">
        <v>3052.011580112</v>
      </c>
      <c r="G62" s="41">
        <v>127.18151507096</v>
      </c>
      <c r="H62" s="41">
        <v>5512.3464130726998</v>
      </c>
    </row>
    <row r="63" spans="1:8" ht="157.5" customHeight="1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78</v>
      </c>
      <c r="C64" s="48" t="s">
        <v>79</v>
      </c>
      <c r="D64" s="41">
        <v>0</v>
      </c>
      <c r="E64" s="41">
        <v>0</v>
      </c>
      <c r="F64" s="41">
        <v>0</v>
      </c>
      <c r="G64" s="41">
        <v>301.80986927719999</v>
      </c>
      <c r="H64" s="41">
        <v>301.80986927719999</v>
      </c>
    </row>
    <row r="65" spans="1:8">
      <c r="A65" s="2">
        <v>13</v>
      </c>
      <c r="B65" s="2" t="s">
        <v>80</v>
      </c>
      <c r="C65" s="48" t="s">
        <v>81</v>
      </c>
      <c r="D65" s="41">
        <v>0</v>
      </c>
      <c r="E65" s="41">
        <v>0</v>
      </c>
      <c r="F65" s="41">
        <v>0</v>
      </c>
      <c r="G65" s="41">
        <v>80.055000000000007</v>
      </c>
      <c r="H65" s="41">
        <v>80.055000000000007</v>
      </c>
    </row>
    <row r="66" spans="1:8">
      <c r="A66" s="2"/>
      <c r="B66" s="33"/>
      <c r="C66" s="33" t="s">
        <v>82</v>
      </c>
      <c r="D66" s="41">
        <v>0</v>
      </c>
      <c r="E66" s="41">
        <v>0</v>
      </c>
      <c r="F66" s="41">
        <v>0</v>
      </c>
      <c r="G66" s="41">
        <v>381.8648692772</v>
      </c>
      <c r="H66" s="41">
        <v>381.8648692772</v>
      </c>
    </row>
    <row r="67" spans="1:8">
      <c r="A67" s="2"/>
      <c r="B67" s="33"/>
      <c r="C67" s="33" t="s">
        <v>83</v>
      </c>
      <c r="D67" s="41">
        <v>2261.0194387678998</v>
      </c>
      <c r="E67" s="41">
        <v>72.133879121836003</v>
      </c>
      <c r="F67" s="41">
        <v>3052.011580112</v>
      </c>
      <c r="G67" s="41">
        <v>509.04638434817002</v>
      </c>
      <c r="H67" s="41">
        <v>5894.2112823499001</v>
      </c>
    </row>
    <row r="68" spans="1:8">
      <c r="A68" s="2"/>
      <c r="B68" s="33"/>
      <c r="C68" s="33" t="s">
        <v>84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85</v>
      </c>
      <c r="C69" s="48" t="s">
        <v>86</v>
      </c>
      <c r="D69" s="41">
        <f>D67*3%</f>
        <v>67.830583163037005</v>
      </c>
      <c r="E69" s="41">
        <f>E67*3%</f>
        <v>2.1640163736550799</v>
      </c>
      <c r="F69" s="41">
        <f>F67*3%</f>
        <v>91.560347403359998</v>
      </c>
      <c r="G69" s="41">
        <f>G67*3%</f>
        <v>15.271391530445101</v>
      </c>
      <c r="H69" s="41">
        <f>SUM(D69:G69)</f>
        <v>176.82633847049701</v>
      </c>
    </row>
    <row r="70" spans="1:8">
      <c r="A70" s="2"/>
      <c r="B70" s="33"/>
      <c r="C70" s="33" t="s">
        <v>87</v>
      </c>
      <c r="D70" s="41">
        <f>D69</f>
        <v>67.830583163037005</v>
      </c>
      <c r="E70" s="41">
        <f>E69</f>
        <v>2.1640163736550799</v>
      </c>
      <c r="F70" s="41">
        <f>F69</f>
        <v>91.560347403359998</v>
      </c>
      <c r="G70" s="41">
        <f>G69</f>
        <v>15.271391530445101</v>
      </c>
      <c r="H70" s="41">
        <f>SUM(D70:G70)</f>
        <v>176.82633847049701</v>
      </c>
    </row>
    <row r="71" spans="1:8">
      <c r="A71" s="2"/>
      <c r="B71" s="33"/>
      <c r="C71" s="33" t="s">
        <v>88</v>
      </c>
      <c r="D71" s="41">
        <f>D70+D67</f>
        <v>2328.8500219309399</v>
      </c>
      <c r="E71" s="41">
        <f>E70+E67</f>
        <v>74.297895495491105</v>
      </c>
      <c r="F71" s="41">
        <f>F70+F67</f>
        <v>3143.5719275153601</v>
      </c>
      <c r="G71" s="41">
        <f>G70+G67</f>
        <v>524.31777587861495</v>
      </c>
      <c r="H71" s="41">
        <f>SUM(D71:G71)</f>
        <v>6071.0376208203998</v>
      </c>
    </row>
    <row r="72" spans="1:8">
      <c r="A72" s="2"/>
      <c r="B72" s="33"/>
      <c r="C72" s="33" t="s">
        <v>89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90</v>
      </c>
      <c r="C73" s="48" t="s">
        <v>91</v>
      </c>
      <c r="D73" s="41">
        <f>D71*20%</f>
        <v>465.770004386187</v>
      </c>
      <c r="E73" s="41">
        <f>E71*20%</f>
        <v>14.8595790990982</v>
      </c>
      <c r="F73" s="41">
        <f>F71*20%</f>
        <v>628.71438550307198</v>
      </c>
      <c r="G73" s="41">
        <f>G71*20%</f>
        <v>104.86355517572299</v>
      </c>
      <c r="H73" s="41">
        <f>SUM(D73:G73)</f>
        <v>1214.20752416408</v>
      </c>
    </row>
    <row r="74" spans="1:8">
      <c r="A74" s="2"/>
      <c r="B74" s="33"/>
      <c r="C74" s="33" t="s">
        <v>92</v>
      </c>
      <c r="D74" s="41">
        <f>D73</f>
        <v>465.770004386187</v>
      </c>
      <c r="E74" s="41">
        <f>E73</f>
        <v>14.8595790990982</v>
      </c>
      <c r="F74" s="41">
        <f>F73</f>
        <v>628.71438550307198</v>
      </c>
      <c r="G74" s="41">
        <f>G73</f>
        <v>104.86355517572299</v>
      </c>
      <c r="H74" s="41">
        <f>SUM(D74:G74)</f>
        <v>1214.20752416408</v>
      </c>
    </row>
    <row r="75" spans="1:8">
      <c r="A75" s="2"/>
      <c r="B75" s="33"/>
      <c r="C75" s="33" t="s">
        <v>93</v>
      </c>
      <c r="D75" s="41">
        <f>D74+D71</f>
        <v>2794.6200263171199</v>
      </c>
      <c r="E75" s="41">
        <f>E74+E71</f>
        <v>89.157474594589303</v>
      </c>
      <c r="F75" s="41">
        <f>F74+F71</f>
        <v>3772.2863130184301</v>
      </c>
      <c r="G75" s="41">
        <f>G74+G71</f>
        <v>629.18133105433799</v>
      </c>
      <c r="H75" s="41">
        <f>SUM(D75:G75)</f>
        <v>7285.2451449844802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41</v>
      </c>
      <c r="D13" s="32">
        <v>141.26567661286001</v>
      </c>
      <c r="E13" s="32">
        <v>8.7732619777736005</v>
      </c>
      <c r="F13" s="32">
        <v>0</v>
      </c>
      <c r="G13" s="32">
        <v>0</v>
      </c>
      <c r="H13" s="32">
        <v>150.03893859063999</v>
      </c>
      <c r="J13" s="20"/>
    </row>
    <row r="14" spans="1:14">
      <c r="A14" s="2"/>
      <c r="B14" s="33"/>
      <c r="C14" s="33" t="s">
        <v>101</v>
      </c>
      <c r="D14" s="32">
        <v>141.26567661286001</v>
      </c>
      <c r="E14" s="32">
        <v>8.7732619777736005</v>
      </c>
      <c r="F14" s="32">
        <v>0</v>
      </c>
      <c r="G14" s="32">
        <v>0</v>
      </c>
      <c r="H14" s="32">
        <v>150.03893859063999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topLeftCell="D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104</v>
      </c>
      <c r="D13" s="32">
        <v>0</v>
      </c>
      <c r="E13" s="32">
        <v>0</v>
      </c>
      <c r="F13" s="32">
        <v>0</v>
      </c>
      <c r="G13" s="32">
        <v>7.5946222321138999</v>
      </c>
      <c r="H13" s="32">
        <v>7.5946222321138999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7.5946222321138999</v>
      </c>
      <c r="H14" s="32">
        <v>7.5946222321138999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11.014958732745001</v>
      </c>
      <c r="H13" s="32">
        <v>11.014958732745001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11.014958732745001</v>
      </c>
      <c r="H14" s="32">
        <v>11.014958732745001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42</v>
      </c>
      <c r="D13" s="32">
        <v>1373.4156667254999</v>
      </c>
      <c r="E13" s="32">
        <v>3.8895111606770998</v>
      </c>
      <c r="F13" s="32">
        <v>3052.011580112</v>
      </c>
      <c r="G13" s="32">
        <v>0</v>
      </c>
      <c r="H13" s="32">
        <v>4429.3167579982</v>
      </c>
      <c r="J13" s="20"/>
    </row>
    <row r="14" spans="1:14">
      <c r="A14" s="2"/>
      <c r="B14" s="33"/>
      <c r="C14" s="33" t="s">
        <v>101</v>
      </c>
      <c r="D14" s="32">
        <v>1373.4156667254999</v>
      </c>
      <c r="E14" s="32">
        <v>3.8895111606770998</v>
      </c>
      <c r="F14" s="32">
        <v>3052.011580112</v>
      </c>
      <c r="G14" s="32">
        <v>0</v>
      </c>
      <c r="H14" s="32">
        <v>4429.3167579982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6" sqref="B6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69.477961458869004</v>
      </c>
      <c r="H13" s="32">
        <v>69.477961458869004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69.477961458869004</v>
      </c>
      <c r="H14" s="32">
        <v>69.477961458869004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4" sqref="B4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106</v>
      </c>
      <c r="D13" s="32">
        <v>0</v>
      </c>
      <c r="E13" s="32">
        <v>0</v>
      </c>
      <c r="F13" s="32">
        <v>0</v>
      </c>
      <c r="G13" s="32">
        <v>291.62444384474998</v>
      </c>
      <c r="H13" s="32">
        <v>291.62444384474998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291.62444384474998</v>
      </c>
      <c r="H14" s="32">
        <v>291.62444384474998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7" t="s">
        <v>3</v>
      </c>
      <c r="D2" s="87"/>
      <c r="E2" s="87"/>
      <c r="F2" s="87"/>
      <c r="G2" s="87"/>
      <c r="H2" s="87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4" t="s">
        <v>5</v>
      </c>
      <c r="B10" s="94" t="s">
        <v>29</v>
      </c>
      <c r="C10" s="94" t="s">
        <v>99</v>
      </c>
      <c r="D10" s="91" t="s">
        <v>31</v>
      </c>
      <c r="E10" s="92"/>
      <c r="F10" s="92"/>
      <c r="G10" s="92"/>
      <c r="H10" s="93"/>
      <c r="J10" s="20"/>
    </row>
    <row r="11" spans="1:14" ht="59.25" customHeight="1">
      <c r="A11" s="94"/>
      <c r="B11" s="94"/>
      <c r="C11" s="94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641.25</v>
      </c>
      <c r="E13" s="32">
        <v>55.98</v>
      </c>
      <c r="F13" s="32">
        <v>0</v>
      </c>
      <c r="G13" s="32">
        <v>0</v>
      </c>
      <c r="H13" s="32">
        <v>697.23</v>
      </c>
      <c r="J13" s="20"/>
    </row>
    <row r="14" spans="1:14">
      <c r="A14" s="2"/>
      <c r="B14" s="33"/>
      <c r="C14" s="33" t="s">
        <v>101</v>
      </c>
      <c r="D14" s="32">
        <v>641.25</v>
      </c>
      <c r="E14" s="32">
        <v>55.98</v>
      </c>
      <c r="F14" s="32">
        <v>0</v>
      </c>
      <c r="G14" s="32">
        <v>0</v>
      </c>
      <c r="H14" s="32">
        <v>697.23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553-02-01</vt:lpstr>
      <vt:lpstr>ОСР 553-09-01</vt:lpstr>
      <vt:lpstr>ОСР 553-12-01</vt:lpstr>
      <vt:lpstr>ОСР 553-02-01(1)</vt:lpstr>
      <vt:lpstr>ОСР 553-09-01(1)</vt:lpstr>
      <vt:lpstr>ОСР 553-12-01(1)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088E887863134E3AA482A44C327AF346_12</vt:lpwstr>
  </property>
  <property fmtid="{D5CDD505-2E9C-101B-9397-08002B2CF9AE}" pid="3" name="KSOProductBuildVer">
    <vt:lpwstr>1049-12.2.0.20795</vt:lpwstr>
  </property>
</Properties>
</file>